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16" windowHeight="8784" activeTab="0"/>
  </bookViews>
  <sheets>
    <sheet name="stal zbrojeniowa" sheetId="1" r:id="rId1"/>
  </sheets>
  <definedNames>
    <definedName name="_xlnm.Print_Area" localSheetId="0">'stal zbrojeniowa'!$A$1:$N$49</definedName>
    <definedName name="unnamed">'stal zbrojeniowa'!#REF!</definedName>
  </definedNames>
  <calcPr fullCalcOnLoad="1"/>
</workbook>
</file>

<file path=xl/sharedStrings.xml><?xml version="1.0" encoding="utf-8"?>
<sst xmlns="http://schemas.openxmlformats.org/spreadsheetml/2006/main" count="26" uniqueCount="24">
  <si>
    <t>POZ.</t>
  </si>
  <si>
    <t>Nr</t>
  </si>
  <si>
    <t>f</t>
  </si>
  <si>
    <t>#</t>
  </si>
  <si>
    <t>DŁUGOŚĆ</t>
  </si>
  <si>
    <t>ILOŚĆ</t>
  </si>
  <si>
    <t>DŁUGOŚĆ POSZCZEGÓLNYCH ŚREDNIC</t>
  </si>
  <si>
    <t>[cm]</t>
  </si>
  <si>
    <t>PRĘTÓW</t>
  </si>
  <si>
    <t>A-0 [mb]</t>
  </si>
  <si>
    <r>
      <t xml:space="preserve">f </t>
    </r>
    <r>
      <rPr>
        <sz val="10"/>
        <color indexed="8"/>
        <rFont val="Arial"/>
        <family val="2"/>
      </rPr>
      <t>6</t>
    </r>
  </si>
  <si>
    <r>
      <t xml:space="preserve">f </t>
    </r>
    <r>
      <rPr>
        <sz val="10"/>
        <color indexed="8"/>
        <rFont val="Arial"/>
        <family val="2"/>
      </rPr>
      <t>8</t>
    </r>
  </si>
  <si>
    <t># 10</t>
  </si>
  <si>
    <t># 12</t>
  </si>
  <si>
    <t># 16</t>
  </si>
  <si>
    <t>Razem [mb]</t>
  </si>
  <si>
    <t>Ciężar jednostkowy [kg/mb]</t>
  </si>
  <si>
    <t>Ciężar [kg]</t>
  </si>
  <si>
    <t>Ciężar wg gatunków stali [kg]</t>
  </si>
  <si>
    <t>RAZEM STALI [kg]</t>
  </si>
  <si>
    <t>A-IIIN [mb]</t>
  </si>
  <si>
    <t># 20</t>
  </si>
  <si>
    <r>
      <rPr>
        <sz val="10"/>
        <color indexed="8"/>
        <rFont val="Symbol"/>
        <family val="1"/>
      </rPr>
      <t xml:space="preserve">f </t>
    </r>
    <r>
      <rPr>
        <sz val="10"/>
        <color indexed="8"/>
        <rFont val="Arial"/>
        <family val="2"/>
      </rPr>
      <t>10</t>
    </r>
  </si>
  <si>
    <t>ZESTAWIENIE STALI ZBROJENIOWEJ DLA RYS. ZBROJENIE KOMORY KRAT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</si>
</sst>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0.000"/>
    <numFmt numFmtId="174" formatCode="#.0"/>
    <numFmt numFmtId="175" formatCode="#.00"/>
    <numFmt numFmtId="176" formatCode="[$-415]d\ mmmm\ yyyy"/>
    <numFmt numFmtId="177" formatCode="#.#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39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right"/>
    </xf>
    <xf numFmtId="172" fontId="1" fillId="0" borderId="15" xfId="0" applyNumberFormat="1" applyFont="1" applyFill="1" applyBorder="1" applyAlignment="1" applyProtection="1">
      <alignment/>
      <protection/>
    </xf>
    <xf numFmtId="173" fontId="1" fillId="0" borderId="16" xfId="0" applyNumberFormat="1" applyFont="1" applyFill="1" applyBorder="1" applyAlignment="1">
      <alignment/>
    </xf>
    <xf numFmtId="173" fontId="1" fillId="0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2" xfId="0" applyNumberFormat="1" applyFont="1" applyFill="1" applyBorder="1" applyAlignment="1" applyProtection="1">
      <alignment/>
      <protection/>
    </xf>
    <xf numFmtId="172" fontId="1" fillId="0" borderId="18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/>
      <protection/>
    </xf>
    <xf numFmtId="172" fontId="1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 applyProtection="1">
      <alignment/>
      <protection/>
    </xf>
    <xf numFmtId="172" fontId="1" fillId="0" borderId="19" xfId="0" applyNumberFormat="1" applyFont="1" applyFill="1" applyBorder="1" applyAlignment="1" applyProtection="1">
      <alignment/>
      <protection/>
    </xf>
    <xf numFmtId="172" fontId="1" fillId="0" borderId="21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 applyProtection="1">
      <alignment/>
      <protection/>
    </xf>
    <xf numFmtId="172" fontId="1" fillId="0" borderId="24" xfId="0" applyNumberFormat="1" applyFont="1" applyFill="1" applyBorder="1" applyAlignment="1" applyProtection="1">
      <alignment/>
      <protection/>
    </xf>
    <xf numFmtId="172" fontId="1" fillId="0" borderId="15" xfId="0" applyNumberFormat="1" applyFont="1" applyFill="1" applyBorder="1" applyAlignment="1">
      <alignment/>
    </xf>
    <xf numFmtId="0" fontId="1" fillId="0" borderId="25" xfId="0" applyNumberFormat="1" applyFont="1" applyFill="1" applyBorder="1" applyAlignment="1">
      <alignment horizontal="center"/>
    </xf>
    <xf numFmtId="173" fontId="1" fillId="0" borderId="24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 horizontal="right"/>
    </xf>
    <xf numFmtId="0" fontId="1" fillId="0" borderId="28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 applyProtection="1">
      <alignment/>
      <protection/>
    </xf>
    <xf numFmtId="172" fontId="1" fillId="0" borderId="28" xfId="0" applyNumberFormat="1" applyFont="1" applyFill="1" applyBorder="1" applyAlignment="1" applyProtection="1">
      <alignment/>
      <protection/>
    </xf>
    <xf numFmtId="172" fontId="1" fillId="0" borderId="30" xfId="0" applyNumberFormat="1" applyFont="1" applyFill="1" applyBorder="1" applyAlignment="1" applyProtection="1">
      <alignment/>
      <protection/>
    </xf>
    <xf numFmtId="172" fontId="1" fillId="0" borderId="3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/>
    </xf>
    <xf numFmtId="0" fontId="1" fillId="0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right"/>
    </xf>
    <xf numFmtId="0" fontId="1" fillId="0" borderId="34" xfId="0" applyNumberFormat="1" applyFont="1" applyFill="1" applyBorder="1" applyAlignment="1">
      <alignment horizontal="right"/>
    </xf>
    <xf numFmtId="0" fontId="1" fillId="0" borderId="35" xfId="0" applyNumberFormat="1" applyFont="1" applyFill="1" applyBorder="1" applyAlignment="1">
      <alignment horizontal="right"/>
    </xf>
    <xf numFmtId="0" fontId="1" fillId="0" borderId="36" xfId="0" applyNumberFormat="1" applyFont="1" applyFill="1" applyBorder="1" applyAlignment="1">
      <alignment horizontal="right"/>
    </xf>
    <xf numFmtId="0" fontId="1" fillId="0" borderId="37" xfId="0" applyNumberFormat="1" applyFont="1" applyFill="1" applyBorder="1" applyAlignment="1">
      <alignment horizontal="right"/>
    </xf>
    <xf numFmtId="0" fontId="1" fillId="0" borderId="38" xfId="0" applyNumberFormat="1" applyFont="1" applyFill="1" applyBorder="1" applyAlignment="1">
      <alignment horizontal="right"/>
    </xf>
    <xf numFmtId="172" fontId="1" fillId="0" borderId="39" xfId="0" applyNumberFormat="1" applyFont="1" applyFill="1" applyBorder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172" fontId="1" fillId="0" borderId="41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right"/>
    </xf>
    <xf numFmtId="0" fontId="1" fillId="0" borderId="40" xfId="0" applyNumberFormat="1" applyFont="1" applyFill="1" applyBorder="1" applyAlignment="1">
      <alignment horizontal="right"/>
    </xf>
    <xf numFmtId="0" fontId="1" fillId="0" borderId="41" xfId="0" applyNumberFormat="1" applyFont="1" applyFill="1" applyBorder="1" applyAlignment="1">
      <alignment horizontal="right"/>
    </xf>
    <xf numFmtId="172" fontId="1" fillId="0" borderId="43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right"/>
    </xf>
    <xf numFmtId="0" fontId="1" fillId="0" borderId="47" xfId="0" applyNumberFormat="1" applyFont="1" applyFill="1" applyBorder="1" applyAlignment="1">
      <alignment horizontal="right"/>
    </xf>
    <xf numFmtId="0" fontId="1" fillId="0" borderId="48" xfId="0" applyNumberFormat="1" applyFont="1" applyFill="1" applyBorder="1" applyAlignment="1">
      <alignment horizontal="right"/>
    </xf>
    <xf numFmtId="0" fontId="1" fillId="0" borderId="42" xfId="0" applyNumberFormat="1" applyFont="1" applyFill="1" applyBorder="1" applyAlignment="1">
      <alignment horizontal="center"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1" fillId="0" borderId="46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view="pageBreakPreview" zoomScale="75" zoomScaleNormal="75" zoomScaleSheetLayoutView="75" zoomScalePageLayoutView="0" workbookViewId="0" topLeftCell="A77">
      <selection activeCell="L5" sqref="L5"/>
    </sheetView>
  </sheetViews>
  <sheetFormatPr defaultColWidth="11.421875" defaultRowHeight="12.75"/>
  <cols>
    <col min="1" max="1" width="9.140625" style="0" customWidth="1"/>
    <col min="2" max="2" width="4.140625" style="0" customWidth="1"/>
    <col min="3" max="3" width="3.140625" style="0" customWidth="1"/>
    <col min="4" max="4" width="3.421875" style="0" customWidth="1"/>
    <col min="5" max="5" width="8.7109375" style="0" bestFit="1" customWidth="1"/>
    <col min="6" max="6" width="7.7109375" style="0" bestFit="1" customWidth="1"/>
    <col min="7" max="8" width="5.57421875" style="0" bestFit="1" customWidth="1"/>
    <col min="9" max="9" width="6.57421875" style="0" bestFit="1" customWidth="1"/>
    <col min="10" max="10" width="5.57421875" style="0" bestFit="1" customWidth="1"/>
    <col min="11" max="11" width="6.57421875" style="0" bestFit="1" customWidth="1"/>
    <col min="12" max="12" width="8.421875" style="0" customWidth="1"/>
    <col min="13" max="13" width="7.7109375" style="0" bestFit="1" customWidth="1"/>
    <col min="14" max="14" width="7.00390625" style="0" customWidth="1"/>
    <col min="15" max="15" width="11.28125" style="0" customWidth="1"/>
  </cols>
  <sheetData>
    <row r="1" ht="13.5" thickBot="1"/>
    <row r="2" spans="1:14" ht="14.25" thickBot="1" thickTop="1">
      <c r="A2" s="56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4.25" thickBot="1" thickTop="1">
      <c r="A3" s="1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4" t="s">
        <v>5</v>
      </c>
      <c r="G3" s="5" t="s">
        <v>5</v>
      </c>
      <c r="H3" s="59" t="s">
        <v>6</v>
      </c>
      <c r="I3" s="60"/>
      <c r="J3" s="60"/>
      <c r="K3" s="60"/>
      <c r="L3" s="60"/>
      <c r="M3" s="60"/>
      <c r="N3" s="61"/>
    </row>
    <row r="4" spans="1:14" ht="14.25" thickBot="1" thickTop="1">
      <c r="A4" s="62"/>
      <c r="B4" s="63"/>
      <c r="C4" s="63"/>
      <c r="D4" s="63"/>
      <c r="E4" s="73" t="s">
        <v>7</v>
      </c>
      <c r="F4" s="74" t="s">
        <v>8</v>
      </c>
      <c r="G4" s="75" t="s">
        <v>0</v>
      </c>
      <c r="H4" s="76" t="s">
        <v>9</v>
      </c>
      <c r="I4" s="77"/>
      <c r="J4" s="78"/>
      <c r="K4" s="56" t="s">
        <v>20</v>
      </c>
      <c r="L4" s="57"/>
      <c r="M4" s="57"/>
      <c r="N4" s="58"/>
    </row>
    <row r="5" spans="1:14" ht="14.25" thickBot="1" thickTop="1">
      <c r="A5" s="62"/>
      <c r="B5" s="63"/>
      <c r="C5" s="63"/>
      <c r="D5" s="63"/>
      <c r="E5" s="63"/>
      <c r="F5" s="63"/>
      <c r="G5" s="75"/>
      <c r="H5" s="6" t="s">
        <v>10</v>
      </c>
      <c r="I5" s="43" t="s">
        <v>11</v>
      </c>
      <c r="J5" s="44" t="s">
        <v>22</v>
      </c>
      <c r="K5" s="46" t="s">
        <v>12</v>
      </c>
      <c r="L5" s="27" t="s">
        <v>13</v>
      </c>
      <c r="M5" s="21" t="s">
        <v>14</v>
      </c>
      <c r="N5" s="31" t="s">
        <v>21</v>
      </c>
    </row>
    <row r="6" spans="1:14" ht="13.5" thickTop="1">
      <c r="A6" s="68"/>
      <c r="B6" s="2">
        <v>1</v>
      </c>
      <c r="C6" s="40"/>
      <c r="D6" s="40">
        <v>12</v>
      </c>
      <c r="E6" s="40">
        <v>930</v>
      </c>
      <c r="F6" s="40">
        <v>216</v>
      </c>
      <c r="G6" s="41">
        <v>1</v>
      </c>
      <c r="H6" s="19" t="str">
        <f aca="true" t="shared" si="0" ref="H6:H20">IF(C6=6,E6*F6*G6/100,"-")</f>
        <v>-</v>
      </c>
      <c r="I6" s="22" t="str">
        <f aca="true" t="shared" si="1" ref="I6:I20">IF(C6=8,E6*F6*G6/100,"-")</f>
        <v>-</v>
      </c>
      <c r="J6" s="14" t="str">
        <f aca="true" t="shared" si="2" ref="J6:J20">IF(C6=10,E6*F6*G6/100,"-")</f>
        <v>-</v>
      </c>
      <c r="K6" s="13" t="str">
        <f aca="true" t="shared" si="3" ref="K6:K20">IF(D6=10,E6*F6*G6/100,"-")</f>
        <v>-</v>
      </c>
      <c r="L6" s="28">
        <f aca="true" t="shared" si="4" ref="L6:L20">IF(D6=12,E6*F6*G6/100,"-")</f>
        <v>2008.8</v>
      </c>
      <c r="M6" s="22" t="str">
        <f aca="true" t="shared" si="5" ref="M6:M20">IF(D6=16,E6*F6*G6/100,"-")</f>
        <v>-</v>
      </c>
      <c r="N6" s="16" t="str">
        <f aca="true" t="shared" si="6" ref="N6:N20">IF(D6=20,E6*F6*G6/100,"-")</f>
        <v>-</v>
      </c>
    </row>
    <row r="7" spans="1:14" ht="12.75">
      <c r="A7" s="69"/>
      <c r="B7" s="7">
        <v>2</v>
      </c>
      <c r="C7" s="8"/>
      <c r="D7" s="8">
        <v>12</v>
      </c>
      <c r="E7" s="8">
        <v>485</v>
      </c>
      <c r="F7" s="8">
        <v>12</v>
      </c>
      <c r="G7" s="18">
        <v>1</v>
      </c>
      <c r="H7" s="20" t="str">
        <f t="shared" si="0"/>
        <v>-</v>
      </c>
      <c r="I7" s="23" t="str">
        <f t="shared" si="1"/>
        <v>-</v>
      </c>
      <c r="J7" s="30" t="str">
        <f t="shared" si="2"/>
        <v>-</v>
      </c>
      <c r="K7" s="45" t="str">
        <f t="shared" si="3"/>
        <v>-</v>
      </c>
      <c r="L7" s="29">
        <f t="shared" si="4"/>
        <v>58.2</v>
      </c>
      <c r="M7" s="23" t="str">
        <f t="shared" si="5"/>
        <v>-</v>
      </c>
      <c r="N7" s="9" t="str">
        <f t="shared" si="6"/>
        <v>-</v>
      </c>
    </row>
    <row r="8" spans="1:14" ht="12.75">
      <c r="A8" s="69"/>
      <c r="B8" s="7">
        <v>3</v>
      </c>
      <c r="C8" s="8"/>
      <c r="D8" s="8">
        <v>12</v>
      </c>
      <c r="E8" s="8">
        <v>374</v>
      </c>
      <c r="F8" s="8">
        <v>106</v>
      </c>
      <c r="G8" s="18">
        <v>1</v>
      </c>
      <c r="H8" s="20" t="str">
        <f t="shared" si="0"/>
        <v>-</v>
      </c>
      <c r="I8" s="23" t="str">
        <f t="shared" si="1"/>
        <v>-</v>
      </c>
      <c r="J8" s="30" t="str">
        <f t="shared" si="2"/>
        <v>-</v>
      </c>
      <c r="K8" s="45" t="str">
        <f t="shared" si="3"/>
        <v>-</v>
      </c>
      <c r="L8" s="29">
        <f t="shared" si="4"/>
        <v>396.44</v>
      </c>
      <c r="M8" s="23" t="str">
        <f t="shared" si="5"/>
        <v>-</v>
      </c>
      <c r="N8" s="9" t="str">
        <f t="shared" si="6"/>
        <v>-</v>
      </c>
    </row>
    <row r="9" spans="1:14" ht="12.75">
      <c r="A9" s="69"/>
      <c r="B9" s="7">
        <v>4</v>
      </c>
      <c r="C9" s="8"/>
      <c r="D9" s="8">
        <v>12</v>
      </c>
      <c r="E9" s="8">
        <v>537</v>
      </c>
      <c r="F9" s="8">
        <v>566</v>
      </c>
      <c r="G9" s="18">
        <v>1</v>
      </c>
      <c r="H9" s="20" t="str">
        <f t="shared" si="0"/>
        <v>-</v>
      </c>
      <c r="I9" s="23" t="str">
        <f t="shared" si="1"/>
        <v>-</v>
      </c>
      <c r="J9" s="30" t="str">
        <f t="shared" si="2"/>
        <v>-</v>
      </c>
      <c r="K9" s="45" t="str">
        <f t="shared" si="3"/>
        <v>-</v>
      </c>
      <c r="L9" s="29">
        <f t="shared" si="4"/>
        <v>3039.42</v>
      </c>
      <c r="M9" s="23" t="str">
        <f t="shared" si="5"/>
        <v>-</v>
      </c>
      <c r="N9" s="9" t="str">
        <f t="shared" si="6"/>
        <v>-</v>
      </c>
    </row>
    <row r="10" spans="1:14" ht="12.75">
      <c r="A10" s="69"/>
      <c r="B10" s="7">
        <v>5</v>
      </c>
      <c r="C10" s="8"/>
      <c r="D10" s="8">
        <v>12</v>
      </c>
      <c r="E10" s="8">
        <v>567</v>
      </c>
      <c r="F10" s="8">
        <v>170</v>
      </c>
      <c r="G10" s="18">
        <v>1</v>
      </c>
      <c r="H10" s="20" t="str">
        <f t="shared" si="0"/>
        <v>-</v>
      </c>
      <c r="I10" s="23" t="str">
        <f t="shared" si="1"/>
        <v>-</v>
      </c>
      <c r="J10" s="30" t="str">
        <f t="shared" si="2"/>
        <v>-</v>
      </c>
      <c r="K10" s="45" t="str">
        <f t="shared" si="3"/>
        <v>-</v>
      </c>
      <c r="L10" s="29">
        <f t="shared" si="4"/>
        <v>963.9</v>
      </c>
      <c r="M10" s="23" t="str">
        <f t="shared" si="5"/>
        <v>-</v>
      </c>
      <c r="N10" s="9" t="str">
        <f t="shared" si="6"/>
        <v>-</v>
      </c>
    </row>
    <row r="11" spans="1:14" ht="12.75">
      <c r="A11" s="69"/>
      <c r="B11" s="42">
        <v>6</v>
      </c>
      <c r="C11" s="34">
        <v>6</v>
      </c>
      <c r="D11" s="34"/>
      <c r="E11" s="34">
        <v>25</v>
      </c>
      <c r="F11" s="34">
        <v>200</v>
      </c>
      <c r="G11" s="35">
        <v>1</v>
      </c>
      <c r="H11" s="36">
        <f t="shared" si="0"/>
        <v>50</v>
      </c>
      <c r="I11" s="37" t="str">
        <f t="shared" si="1"/>
        <v>-</v>
      </c>
      <c r="J11" s="30" t="str">
        <f t="shared" si="2"/>
        <v>-</v>
      </c>
      <c r="K11" s="45" t="str">
        <f t="shared" si="3"/>
        <v>-</v>
      </c>
      <c r="L11" s="38" t="str">
        <f t="shared" si="4"/>
        <v>-</v>
      </c>
      <c r="M11" s="37" t="str">
        <f t="shared" si="5"/>
        <v>-</v>
      </c>
      <c r="N11" s="39" t="str">
        <f t="shared" si="6"/>
        <v>-</v>
      </c>
    </row>
    <row r="12" spans="1:14" ht="12.75">
      <c r="A12" s="69"/>
      <c r="B12" s="7">
        <v>7</v>
      </c>
      <c r="C12" s="8"/>
      <c r="D12" s="8">
        <v>10</v>
      </c>
      <c r="E12" s="8">
        <v>110</v>
      </c>
      <c r="F12" s="8">
        <v>72</v>
      </c>
      <c r="G12" s="18">
        <v>1</v>
      </c>
      <c r="H12" s="20" t="str">
        <f t="shared" si="0"/>
        <v>-</v>
      </c>
      <c r="I12" s="23" t="str">
        <f t="shared" si="1"/>
        <v>-</v>
      </c>
      <c r="J12" s="30" t="str">
        <f t="shared" si="2"/>
        <v>-</v>
      </c>
      <c r="K12" s="45">
        <f t="shared" si="3"/>
        <v>79.2</v>
      </c>
      <c r="L12" s="29" t="str">
        <f t="shared" si="4"/>
        <v>-</v>
      </c>
      <c r="M12" s="23" t="str">
        <f t="shared" si="5"/>
        <v>-</v>
      </c>
      <c r="N12" s="9" t="str">
        <f t="shared" si="6"/>
        <v>-</v>
      </c>
    </row>
    <row r="13" spans="1:14" ht="12.75">
      <c r="A13" s="69"/>
      <c r="B13" s="7">
        <v>8</v>
      </c>
      <c r="C13" s="8"/>
      <c r="D13" s="8">
        <v>12</v>
      </c>
      <c r="E13" s="8">
        <v>255</v>
      </c>
      <c r="F13" s="8">
        <v>216</v>
      </c>
      <c r="G13" s="18">
        <v>1</v>
      </c>
      <c r="H13" s="20" t="str">
        <f t="shared" si="0"/>
        <v>-</v>
      </c>
      <c r="I13" s="23" t="str">
        <f t="shared" si="1"/>
        <v>-</v>
      </c>
      <c r="J13" s="30" t="str">
        <f t="shared" si="2"/>
        <v>-</v>
      </c>
      <c r="K13" s="45" t="str">
        <f t="shared" si="3"/>
        <v>-</v>
      </c>
      <c r="L13" s="29">
        <f t="shared" si="4"/>
        <v>550.8</v>
      </c>
      <c r="M13" s="23" t="str">
        <f t="shared" si="5"/>
        <v>-</v>
      </c>
      <c r="N13" s="9" t="str">
        <f t="shared" si="6"/>
        <v>-</v>
      </c>
    </row>
    <row r="14" spans="1:14" ht="12.75">
      <c r="A14" s="69"/>
      <c r="B14" s="7">
        <v>9</v>
      </c>
      <c r="C14" s="8"/>
      <c r="D14" s="8">
        <v>12</v>
      </c>
      <c r="E14" s="8">
        <v>455</v>
      </c>
      <c r="F14" s="8">
        <v>108</v>
      </c>
      <c r="G14" s="18">
        <v>1</v>
      </c>
      <c r="H14" s="20" t="str">
        <f t="shared" si="0"/>
        <v>-</v>
      </c>
      <c r="I14" s="23" t="str">
        <f t="shared" si="1"/>
        <v>-</v>
      </c>
      <c r="J14" s="30" t="str">
        <f t="shared" si="2"/>
        <v>-</v>
      </c>
      <c r="K14" s="45" t="str">
        <f t="shared" si="3"/>
        <v>-</v>
      </c>
      <c r="L14" s="29">
        <f t="shared" si="4"/>
        <v>491.4</v>
      </c>
      <c r="M14" s="23" t="str">
        <f t="shared" si="5"/>
        <v>-</v>
      </c>
      <c r="N14" s="9" t="str">
        <f t="shared" si="6"/>
        <v>-</v>
      </c>
    </row>
    <row r="15" spans="1:14" ht="12.75">
      <c r="A15" s="69"/>
      <c r="B15" s="7">
        <v>10</v>
      </c>
      <c r="C15" s="8"/>
      <c r="D15" s="8">
        <v>12</v>
      </c>
      <c r="E15" s="8">
        <v>230</v>
      </c>
      <c r="F15" s="8">
        <v>108</v>
      </c>
      <c r="G15" s="18">
        <v>1</v>
      </c>
      <c r="H15" s="20" t="str">
        <f t="shared" si="0"/>
        <v>-</v>
      </c>
      <c r="I15" s="23" t="str">
        <f t="shared" si="1"/>
        <v>-</v>
      </c>
      <c r="J15" s="30" t="str">
        <f t="shared" si="2"/>
        <v>-</v>
      </c>
      <c r="K15" s="45" t="str">
        <f t="shared" si="3"/>
        <v>-</v>
      </c>
      <c r="L15" s="29">
        <f t="shared" si="4"/>
        <v>248.4</v>
      </c>
      <c r="M15" s="23" t="str">
        <f t="shared" si="5"/>
        <v>-</v>
      </c>
      <c r="N15" s="9" t="str">
        <f t="shared" si="6"/>
        <v>-</v>
      </c>
    </row>
    <row r="16" spans="1:14" ht="12.75">
      <c r="A16" s="69"/>
      <c r="B16" s="7">
        <v>11</v>
      </c>
      <c r="C16" s="8"/>
      <c r="D16" s="8">
        <v>12</v>
      </c>
      <c r="E16" s="8">
        <v>455</v>
      </c>
      <c r="F16" s="8">
        <v>108</v>
      </c>
      <c r="G16" s="18">
        <v>1</v>
      </c>
      <c r="H16" s="20" t="str">
        <f t="shared" si="0"/>
        <v>-</v>
      </c>
      <c r="I16" s="23" t="str">
        <f t="shared" si="1"/>
        <v>-</v>
      </c>
      <c r="J16" s="30" t="str">
        <f t="shared" si="2"/>
        <v>-</v>
      </c>
      <c r="K16" s="45" t="str">
        <f t="shared" si="3"/>
        <v>-</v>
      </c>
      <c r="L16" s="29">
        <f t="shared" si="4"/>
        <v>491.4</v>
      </c>
      <c r="M16" s="23" t="str">
        <f t="shared" si="5"/>
        <v>-</v>
      </c>
      <c r="N16" s="9" t="str">
        <f t="shared" si="6"/>
        <v>-</v>
      </c>
    </row>
    <row r="17" spans="1:14" ht="12.75">
      <c r="A17" s="69"/>
      <c r="B17" s="7">
        <v>12</v>
      </c>
      <c r="C17" s="8"/>
      <c r="D17" s="8">
        <v>12</v>
      </c>
      <c r="E17" s="8">
        <v>270</v>
      </c>
      <c r="F17" s="8">
        <v>6</v>
      </c>
      <c r="G17" s="18">
        <v>1</v>
      </c>
      <c r="H17" s="20" t="str">
        <f t="shared" si="0"/>
        <v>-</v>
      </c>
      <c r="I17" s="23" t="str">
        <f t="shared" si="1"/>
        <v>-</v>
      </c>
      <c r="J17" s="30" t="str">
        <f t="shared" si="2"/>
        <v>-</v>
      </c>
      <c r="K17" s="45" t="str">
        <f t="shared" si="3"/>
        <v>-</v>
      </c>
      <c r="L17" s="29">
        <f t="shared" si="4"/>
        <v>16.2</v>
      </c>
      <c r="M17" s="23" t="str">
        <f t="shared" si="5"/>
        <v>-</v>
      </c>
      <c r="N17" s="9" t="str">
        <f t="shared" si="6"/>
        <v>-</v>
      </c>
    </row>
    <row r="18" spans="1:14" ht="12.75">
      <c r="A18" s="69"/>
      <c r="B18" s="7">
        <v>13</v>
      </c>
      <c r="C18" s="8"/>
      <c r="D18" s="8">
        <v>12</v>
      </c>
      <c r="E18" s="8">
        <v>262</v>
      </c>
      <c r="F18" s="8">
        <v>28</v>
      </c>
      <c r="G18" s="18">
        <v>1</v>
      </c>
      <c r="H18" s="20" t="str">
        <f t="shared" si="0"/>
        <v>-</v>
      </c>
      <c r="I18" s="23" t="str">
        <f t="shared" si="1"/>
        <v>-</v>
      </c>
      <c r="J18" s="30" t="str">
        <f t="shared" si="2"/>
        <v>-</v>
      </c>
      <c r="K18" s="45" t="str">
        <f t="shared" si="3"/>
        <v>-</v>
      </c>
      <c r="L18" s="29">
        <f t="shared" si="4"/>
        <v>73.36</v>
      </c>
      <c r="M18" s="23" t="str">
        <f t="shared" si="5"/>
        <v>-</v>
      </c>
      <c r="N18" s="9" t="str">
        <f t="shared" si="6"/>
        <v>-</v>
      </c>
    </row>
    <row r="19" spans="1:14" ht="12.75">
      <c r="A19" s="69"/>
      <c r="B19" s="7">
        <v>14</v>
      </c>
      <c r="C19" s="8">
        <v>6</v>
      </c>
      <c r="D19" s="8"/>
      <c r="E19" s="8">
        <v>45</v>
      </c>
      <c r="F19" s="8">
        <v>6</v>
      </c>
      <c r="G19" s="18">
        <v>1</v>
      </c>
      <c r="H19" s="20">
        <f t="shared" si="0"/>
        <v>2.7</v>
      </c>
      <c r="I19" s="23" t="str">
        <f t="shared" si="1"/>
        <v>-</v>
      </c>
      <c r="J19" s="30" t="str">
        <f t="shared" si="2"/>
        <v>-</v>
      </c>
      <c r="K19" s="45" t="str">
        <f t="shared" si="3"/>
        <v>-</v>
      </c>
      <c r="L19" s="29" t="str">
        <f t="shared" si="4"/>
        <v>-</v>
      </c>
      <c r="M19" s="23" t="str">
        <f t="shared" si="5"/>
        <v>-</v>
      </c>
      <c r="N19" s="9" t="str">
        <f t="shared" si="6"/>
        <v>-</v>
      </c>
    </row>
    <row r="20" spans="1:14" ht="12.75">
      <c r="A20" s="69"/>
      <c r="B20" s="7">
        <v>15</v>
      </c>
      <c r="C20" s="8"/>
      <c r="D20" s="8">
        <v>12</v>
      </c>
      <c r="E20" s="8">
        <v>303</v>
      </c>
      <c r="F20" s="8">
        <v>21</v>
      </c>
      <c r="G20" s="18">
        <v>1</v>
      </c>
      <c r="H20" s="20" t="str">
        <f t="shared" si="0"/>
        <v>-</v>
      </c>
      <c r="I20" s="23" t="str">
        <f t="shared" si="1"/>
        <v>-</v>
      </c>
      <c r="J20" s="30" t="str">
        <f t="shared" si="2"/>
        <v>-</v>
      </c>
      <c r="K20" s="45" t="str">
        <f t="shared" si="3"/>
        <v>-</v>
      </c>
      <c r="L20" s="29">
        <f t="shared" si="4"/>
        <v>63.63</v>
      </c>
      <c r="M20" s="23" t="str">
        <f t="shared" si="5"/>
        <v>-</v>
      </c>
      <c r="N20" s="9" t="str">
        <f t="shared" si="6"/>
        <v>-</v>
      </c>
    </row>
    <row r="21" spans="1:14" ht="12.75">
      <c r="A21" s="69"/>
      <c r="B21" s="7">
        <v>16</v>
      </c>
      <c r="C21" s="8"/>
      <c r="D21" s="8">
        <v>12</v>
      </c>
      <c r="E21" s="8">
        <v>213</v>
      </c>
      <c r="F21" s="8">
        <v>6</v>
      </c>
      <c r="G21" s="18">
        <v>1</v>
      </c>
      <c r="H21" s="20" t="str">
        <f aca="true" t="shared" si="7" ref="H21:H27">IF(C21=6,E21*F21*G21/100,"-")</f>
        <v>-</v>
      </c>
      <c r="I21" s="23" t="str">
        <f aca="true" t="shared" si="8" ref="I21:I27">IF(C21=8,E21*F21*G21/100,"-")</f>
        <v>-</v>
      </c>
      <c r="J21" s="30" t="str">
        <f aca="true" t="shared" si="9" ref="J21:J27">IF(C21=10,E21*F21*G21/100,"-")</f>
        <v>-</v>
      </c>
      <c r="K21" s="45" t="str">
        <f aca="true" t="shared" si="10" ref="K21:K27">IF(D21=10,E21*F21*G21/100,"-")</f>
        <v>-</v>
      </c>
      <c r="L21" s="29">
        <f aca="true" t="shared" si="11" ref="L21:L27">IF(D21=12,E21*F21*G21/100,"-")</f>
        <v>12.78</v>
      </c>
      <c r="M21" s="23" t="str">
        <f aca="true" t="shared" si="12" ref="M21:M27">IF(D21=16,E21*F21*G21/100,"-")</f>
        <v>-</v>
      </c>
      <c r="N21" s="9" t="str">
        <f aca="true" t="shared" si="13" ref="N21:N27">IF(D21=20,E21*F21*G21/100,"-")</f>
        <v>-</v>
      </c>
    </row>
    <row r="22" spans="1:14" ht="12.75">
      <c r="A22" s="69"/>
      <c r="B22" s="7">
        <v>17</v>
      </c>
      <c r="C22" s="8"/>
      <c r="D22" s="8">
        <v>12</v>
      </c>
      <c r="E22" s="8">
        <v>197</v>
      </c>
      <c r="F22" s="8">
        <v>18</v>
      </c>
      <c r="G22" s="18">
        <v>1</v>
      </c>
      <c r="H22" s="20" t="str">
        <f t="shared" si="7"/>
        <v>-</v>
      </c>
      <c r="I22" s="23" t="str">
        <f t="shared" si="8"/>
        <v>-</v>
      </c>
      <c r="J22" s="30" t="str">
        <f t="shared" si="9"/>
        <v>-</v>
      </c>
      <c r="K22" s="45" t="str">
        <f t="shared" si="10"/>
        <v>-</v>
      </c>
      <c r="L22" s="29">
        <f t="shared" si="11"/>
        <v>35.46</v>
      </c>
      <c r="M22" s="23" t="str">
        <f t="shared" si="12"/>
        <v>-</v>
      </c>
      <c r="N22" s="9" t="str">
        <f t="shared" si="13"/>
        <v>-</v>
      </c>
    </row>
    <row r="23" spans="1:14" ht="12.75">
      <c r="A23" s="69"/>
      <c r="B23" s="7">
        <v>18</v>
      </c>
      <c r="C23" s="8"/>
      <c r="D23" s="8">
        <v>12</v>
      </c>
      <c r="E23" s="8">
        <v>303</v>
      </c>
      <c r="F23" s="8">
        <v>8</v>
      </c>
      <c r="G23" s="18">
        <v>1</v>
      </c>
      <c r="H23" s="20" t="str">
        <f t="shared" si="7"/>
        <v>-</v>
      </c>
      <c r="I23" s="23" t="str">
        <f t="shared" si="8"/>
        <v>-</v>
      </c>
      <c r="J23" s="30" t="str">
        <f t="shared" si="9"/>
        <v>-</v>
      </c>
      <c r="K23" s="45" t="str">
        <f t="shared" si="10"/>
        <v>-</v>
      </c>
      <c r="L23" s="29">
        <f t="shared" si="11"/>
        <v>24.24</v>
      </c>
      <c r="M23" s="23" t="str">
        <f t="shared" si="12"/>
        <v>-</v>
      </c>
      <c r="N23" s="9" t="str">
        <f t="shared" si="13"/>
        <v>-</v>
      </c>
    </row>
    <row r="24" spans="1:14" ht="12.75">
      <c r="A24" s="69"/>
      <c r="B24" s="7">
        <v>19</v>
      </c>
      <c r="C24" s="8"/>
      <c r="D24" s="8">
        <v>12</v>
      </c>
      <c r="E24" s="8">
        <v>198</v>
      </c>
      <c r="F24" s="8">
        <v>18</v>
      </c>
      <c r="G24" s="18">
        <v>1</v>
      </c>
      <c r="H24" s="20" t="str">
        <f t="shared" si="7"/>
        <v>-</v>
      </c>
      <c r="I24" s="23" t="str">
        <f t="shared" si="8"/>
        <v>-</v>
      </c>
      <c r="J24" s="30" t="str">
        <f t="shared" si="9"/>
        <v>-</v>
      </c>
      <c r="K24" s="45" t="str">
        <f t="shared" si="10"/>
        <v>-</v>
      </c>
      <c r="L24" s="29">
        <f t="shared" si="11"/>
        <v>35.64</v>
      </c>
      <c r="M24" s="23" t="str">
        <f t="shared" si="12"/>
        <v>-</v>
      </c>
      <c r="N24" s="9" t="str">
        <f t="shared" si="13"/>
        <v>-</v>
      </c>
    </row>
    <row r="25" spans="1:14" ht="12.75">
      <c r="A25" s="69"/>
      <c r="B25" s="7">
        <v>20</v>
      </c>
      <c r="C25" s="8"/>
      <c r="D25" s="8">
        <v>12</v>
      </c>
      <c r="E25" s="8">
        <v>503</v>
      </c>
      <c r="F25" s="8">
        <v>14</v>
      </c>
      <c r="G25" s="18">
        <v>1</v>
      </c>
      <c r="H25" s="20" t="str">
        <f t="shared" si="7"/>
        <v>-</v>
      </c>
      <c r="I25" s="23" t="str">
        <f t="shared" si="8"/>
        <v>-</v>
      </c>
      <c r="J25" s="30" t="str">
        <f t="shared" si="9"/>
        <v>-</v>
      </c>
      <c r="K25" s="45" t="str">
        <f t="shared" si="10"/>
        <v>-</v>
      </c>
      <c r="L25" s="29">
        <f t="shared" si="11"/>
        <v>70.42</v>
      </c>
      <c r="M25" s="23" t="str">
        <f t="shared" si="12"/>
        <v>-</v>
      </c>
      <c r="N25" s="9" t="str">
        <f t="shared" si="13"/>
        <v>-</v>
      </c>
    </row>
    <row r="26" spans="1:14" ht="12.75">
      <c r="A26" s="69"/>
      <c r="B26" s="7">
        <v>21</v>
      </c>
      <c r="C26" s="8"/>
      <c r="D26" s="8">
        <v>12</v>
      </c>
      <c r="E26" s="8">
        <v>238</v>
      </c>
      <c r="F26" s="8">
        <v>11</v>
      </c>
      <c r="G26" s="18">
        <v>1</v>
      </c>
      <c r="H26" s="20" t="str">
        <f t="shared" si="7"/>
        <v>-</v>
      </c>
      <c r="I26" s="23" t="str">
        <f t="shared" si="8"/>
        <v>-</v>
      </c>
      <c r="J26" s="30" t="str">
        <f t="shared" si="9"/>
        <v>-</v>
      </c>
      <c r="K26" s="45" t="str">
        <f t="shared" si="10"/>
        <v>-</v>
      </c>
      <c r="L26" s="29">
        <f t="shared" si="11"/>
        <v>26.18</v>
      </c>
      <c r="M26" s="23" t="str">
        <f t="shared" si="12"/>
        <v>-</v>
      </c>
      <c r="N26" s="9" t="str">
        <f t="shared" si="13"/>
        <v>-</v>
      </c>
    </row>
    <row r="27" spans="1:14" ht="12.75">
      <c r="A27" s="69"/>
      <c r="B27" s="7">
        <v>22</v>
      </c>
      <c r="C27" s="8"/>
      <c r="D27" s="8">
        <v>12</v>
      </c>
      <c r="E27" s="8">
        <v>318</v>
      </c>
      <c r="F27" s="8">
        <v>14</v>
      </c>
      <c r="G27" s="18">
        <v>1</v>
      </c>
      <c r="H27" s="20" t="str">
        <f t="shared" si="7"/>
        <v>-</v>
      </c>
      <c r="I27" s="23" t="str">
        <f t="shared" si="8"/>
        <v>-</v>
      </c>
      <c r="J27" s="30" t="str">
        <f t="shared" si="9"/>
        <v>-</v>
      </c>
      <c r="K27" s="45" t="str">
        <f t="shared" si="10"/>
        <v>-</v>
      </c>
      <c r="L27" s="29">
        <f t="shared" si="11"/>
        <v>44.52</v>
      </c>
      <c r="M27" s="23" t="str">
        <f t="shared" si="12"/>
        <v>-</v>
      </c>
      <c r="N27" s="9" t="str">
        <f t="shared" si="13"/>
        <v>-</v>
      </c>
    </row>
    <row r="28" spans="1:14" ht="12.75">
      <c r="A28" s="69"/>
      <c r="B28" s="7">
        <v>23</v>
      </c>
      <c r="C28" s="8"/>
      <c r="D28" s="8">
        <v>12</v>
      </c>
      <c r="E28" s="8">
        <v>143</v>
      </c>
      <c r="F28" s="8">
        <v>11</v>
      </c>
      <c r="G28" s="18">
        <v>1</v>
      </c>
      <c r="H28" s="20" t="str">
        <f aca="true" t="shared" si="14" ref="H28:H37">IF(C28=6,E28*F28*G28/100,"-")</f>
        <v>-</v>
      </c>
      <c r="I28" s="23" t="str">
        <f aca="true" t="shared" si="15" ref="I28:I37">IF(C28=8,E28*F28*G28/100,"-")</f>
        <v>-</v>
      </c>
      <c r="J28" s="30" t="str">
        <f aca="true" t="shared" si="16" ref="J28:J37">IF(C28=10,E28*F28*G28/100,"-")</f>
        <v>-</v>
      </c>
      <c r="K28" s="45" t="str">
        <f aca="true" t="shared" si="17" ref="K28:K37">IF(D28=10,E28*F28*G28/100,"-")</f>
        <v>-</v>
      </c>
      <c r="L28" s="29">
        <f aca="true" t="shared" si="18" ref="L28:L37">IF(D28=12,E28*F28*G28/100,"-")</f>
        <v>15.73</v>
      </c>
      <c r="M28" s="23" t="str">
        <f aca="true" t="shared" si="19" ref="M28:M37">IF(D28=16,E28*F28*G28/100,"-")</f>
        <v>-</v>
      </c>
      <c r="N28" s="9" t="str">
        <f aca="true" t="shared" si="20" ref="N28:N37">IF(D28=20,E28*F28*G28/100,"-")</f>
        <v>-</v>
      </c>
    </row>
    <row r="29" spans="1:14" ht="12.75">
      <c r="A29" s="69"/>
      <c r="B29" s="7">
        <v>24</v>
      </c>
      <c r="C29" s="8"/>
      <c r="D29" s="8">
        <v>10</v>
      </c>
      <c r="E29" s="8">
        <v>130</v>
      </c>
      <c r="F29" s="8">
        <v>8</v>
      </c>
      <c r="G29" s="18">
        <v>1</v>
      </c>
      <c r="H29" s="20" t="str">
        <f t="shared" si="14"/>
        <v>-</v>
      </c>
      <c r="I29" s="23" t="str">
        <f t="shared" si="15"/>
        <v>-</v>
      </c>
      <c r="J29" s="30" t="str">
        <f t="shared" si="16"/>
        <v>-</v>
      </c>
      <c r="K29" s="45">
        <f t="shared" si="17"/>
        <v>10.4</v>
      </c>
      <c r="L29" s="29" t="str">
        <f t="shared" si="18"/>
        <v>-</v>
      </c>
      <c r="M29" s="23" t="str">
        <f t="shared" si="19"/>
        <v>-</v>
      </c>
      <c r="N29" s="9" t="str">
        <f t="shared" si="20"/>
        <v>-</v>
      </c>
    </row>
    <row r="30" spans="1:14" ht="12.75">
      <c r="A30" s="69"/>
      <c r="B30" s="7">
        <v>25</v>
      </c>
      <c r="C30" s="8"/>
      <c r="D30" s="8">
        <v>10</v>
      </c>
      <c r="E30" s="8">
        <v>200</v>
      </c>
      <c r="F30" s="8">
        <v>8</v>
      </c>
      <c r="G30" s="18">
        <v>1</v>
      </c>
      <c r="H30" s="20" t="str">
        <f t="shared" si="14"/>
        <v>-</v>
      </c>
      <c r="I30" s="23" t="str">
        <f t="shared" si="15"/>
        <v>-</v>
      </c>
      <c r="J30" s="30" t="str">
        <f t="shared" si="16"/>
        <v>-</v>
      </c>
      <c r="K30" s="45">
        <f t="shared" si="17"/>
        <v>16</v>
      </c>
      <c r="L30" s="29" t="str">
        <f t="shared" si="18"/>
        <v>-</v>
      </c>
      <c r="M30" s="23" t="str">
        <f t="shared" si="19"/>
        <v>-</v>
      </c>
      <c r="N30" s="9" t="str">
        <f t="shared" si="20"/>
        <v>-</v>
      </c>
    </row>
    <row r="31" spans="1:14" ht="12.75">
      <c r="A31" s="69"/>
      <c r="B31" s="7">
        <v>26</v>
      </c>
      <c r="C31" s="8"/>
      <c r="D31" s="8">
        <v>12</v>
      </c>
      <c r="E31" s="8">
        <v>1110</v>
      </c>
      <c r="F31" s="8">
        <v>33</v>
      </c>
      <c r="G31" s="18">
        <v>1</v>
      </c>
      <c r="H31" s="20" t="str">
        <f t="shared" si="14"/>
        <v>-</v>
      </c>
      <c r="I31" s="23" t="str">
        <f t="shared" si="15"/>
        <v>-</v>
      </c>
      <c r="J31" s="30" t="str">
        <f t="shared" si="16"/>
        <v>-</v>
      </c>
      <c r="K31" s="45" t="str">
        <f t="shared" si="17"/>
        <v>-</v>
      </c>
      <c r="L31" s="29">
        <f t="shared" si="18"/>
        <v>366.3</v>
      </c>
      <c r="M31" s="23" t="str">
        <f t="shared" si="19"/>
        <v>-</v>
      </c>
      <c r="N31" s="9" t="str">
        <f t="shared" si="20"/>
        <v>-</v>
      </c>
    </row>
    <row r="32" spans="1:14" ht="12.75">
      <c r="A32" s="69"/>
      <c r="B32" s="7">
        <v>27</v>
      </c>
      <c r="C32" s="8"/>
      <c r="D32" s="8">
        <v>12</v>
      </c>
      <c r="E32" s="8">
        <v>435</v>
      </c>
      <c r="F32" s="8">
        <v>40</v>
      </c>
      <c r="G32" s="18">
        <v>1</v>
      </c>
      <c r="H32" s="20" t="str">
        <f t="shared" si="14"/>
        <v>-</v>
      </c>
      <c r="I32" s="23" t="str">
        <f t="shared" si="15"/>
        <v>-</v>
      </c>
      <c r="J32" s="30" t="str">
        <f t="shared" si="16"/>
        <v>-</v>
      </c>
      <c r="K32" s="45" t="str">
        <f t="shared" si="17"/>
        <v>-</v>
      </c>
      <c r="L32" s="29">
        <f t="shared" si="18"/>
        <v>174</v>
      </c>
      <c r="M32" s="23" t="str">
        <f t="shared" si="19"/>
        <v>-</v>
      </c>
      <c r="N32" s="9" t="str">
        <f t="shared" si="20"/>
        <v>-</v>
      </c>
    </row>
    <row r="33" spans="1:14" ht="12.75">
      <c r="A33" s="69"/>
      <c r="B33" s="7">
        <v>28</v>
      </c>
      <c r="C33" s="8"/>
      <c r="D33" s="8">
        <v>12</v>
      </c>
      <c r="E33" s="8">
        <v>635</v>
      </c>
      <c r="F33" s="8">
        <v>66</v>
      </c>
      <c r="G33" s="18">
        <v>1</v>
      </c>
      <c r="H33" s="20" t="str">
        <f t="shared" si="14"/>
        <v>-</v>
      </c>
      <c r="I33" s="23" t="str">
        <f t="shared" si="15"/>
        <v>-</v>
      </c>
      <c r="J33" s="30" t="str">
        <f t="shared" si="16"/>
        <v>-</v>
      </c>
      <c r="K33" s="45" t="str">
        <f t="shared" si="17"/>
        <v>-</v>
      </c>
      <c r="L33" s="29">
        <f t="shared" si="18"/>
        <v>419.1</v>
      </c>
      <c r="M33" s="23" t="str">
        <f t="shared" si="19"/>
        <v>-</v>
      </c>
      <c r="N33" s="9" t="str">
        <f t="shared" si="20"/>
        <v>-</v>
      </c>
    </row>
    <row r="34" spans="1:14" ht="12.75">
      <c r="A34" s="69"/>
      <c r="B34" s="7">
        <v>29</v>
      </c>
      <c r="C34" s="8"/>
      <c r="D34" s="8">
        <v>12</v>
      </c>
      <c r="E34" s="8">
        <v>450</v>
      </c>
      <c r="F34" s="8">
        <v>38</v>
      </c>
      <c r="G34" s="18">
        <v>1</v>
      </c>
      <c r="H34" s="20" t="str">
        <f t="shared" si="14"/>
        <v>-</v>
      </c>
      <c r="I34" s="23" t="str">
        <f t="shared" si="15"/>
        <v>-</v>
      </c>
      <c r="J34" s="30" t="str">
        <f t="shared" si="16"/>
        <v>-</v>
      </c>
      <c r="K34" s="45" t="str">
        <f t="shared" si="17"/>
        <v>-</v>
      </c>
      <c r="L34" s="29">
        <f t="shared" si="18"/>
        <v>171</v>
      </c>
      <c r="M34" s="23" t="str">
        <f t="shared" si="19"/>
        <v>-</v>
      </c>
      <c r="N34" s="9" t="str">
        <f t="shared" si="20"/>
        <v>-</v>
      </c>
    </row>
    <row r="35" spans="1:14" ht="12.75">
      <c r="A35" s="69"/>
      <c r="B35" s="7">
        <v>30</v>
      </c>
      <c r="C35" s="8"/>
      <c r="D35" s="8">
        <v>12</v>
      </c>
      <c r="E35" s="8">
        <v>220</v>
      </c>
      <c r="F35" s="8">
        <v>370</v>
      </c>
      <c r="G35" s="18">
        <v>1</v>
      </c>
      <c r="H35" s="20" t="str">
        <f>IF(C35=6,E35*F35*G35/100,"-")</f>
        <v>-</v>
      </c>
      <c r="I35" s="23" t="str">
        <f>IF(C35=8,E35*F35*G35/100,"-")</f>
        <v>-</v>
      </c>
      <c r="J35" s="30" t="str">
        <f>IF(C35=10,E35*F35*G35/100,"-")</f>
        <v>-</v>
      </c>
      <c r="K35" s="45" t="str">
        <f>IF(D35=10,E35*F35*G35/100,"-")</f>
        <v>-</v>
      </c>
      <c r="L35" s="29">
        <f>IF(D35=12,E35*F35*G35/100,"-")</f>
        <v>814</v>
      </c>
      <c r="M35" s="23" t="str">
        <f>IF(D35=16,E35*F35*G35/100,"-")</f>
        <v>-</v>
      </c>
      <c r="N35" s="9" t="str">
        <f>IF(D35=20,E35*F35*G35/100,"-")</f>
        <v>-</v>
      </c>
    </row>
    <row r="36" spans="1:14" ht="12.75">
      <c r="A36" s="69"/>
      <c r="B36" s="7">
        <v>31</v>
      </c>
      <c r="C36" s="8"/>
      <c r="D36" s="8">
        <v>10</v>
      </c>
      <c r="E36" s="8">
        <v>139</v>
      </c>
      <c r="F36" s="8">
        <v>42</v>
      </c>
      <c r="G36" s="18">
        <v>1</v>
      </c>
      <c r="H36" s="20" t="str">
        <f>IF(C36=6,E36*F36*G36/100,"-")</f>
        <v>-</v>
      </c>
      <c r="I36" s="23" t="str">
        <f>IF(C36=8,E36*F36*G36/100,"-")</f>
        <v>-</v>
      </c>
      <c r="J36" s="30" t="str">
        <f>IF(C36=10,E36*F36*G36/100,"-")</f>
        <v>-</v>
      </c>
      <c r="K36" s="45">
        <f>IF(D36=10,E36*F36*G36/100,"-")</f>
        <v>58.38</v>
      </c>
      <c r="L36" s="29" t="str">
        <f>IF(D36=12,E36*F36*G36/100,"-")</f>
        <v>-</v>
      </c>
      <c r="M36" s="23" t="str">
        <f>IF(D36=16,E36*F36*G36/100,"-")</f>
        <v>-</v>
      </c>
      <c r="N36" s="9" t="str">
        <f>IF(D36=20,E36*F36*G36/100,"-")</f>
        <v>-</v>
      </c>
    </row>
    <row r="37" spans="1:14" ht="12.75">
      <c r="A37" s="69"/>
      <c r="B37" s="7">
        <v>32</v>
      </c>
      <c r="C37" s="8"/>
      <c r="D37" s="8">
        <v>12</v>
      </c>
      <c r="E37" s="8">
        <v>970</v>
      </c>
      <c r="F37" s="8">
        <v>33</v>
      </c>
      <c r="G37" s="18">
        <v>1</v>
      </c>
      <c r="H37" s="20" t="str">
        <f t="shared" si="14"/>
        <v>-</v>
      </c>
      <c r="I37" s="23" t="str">
        <f t="shared" si="15"/>
        <v>-</v>
      </c>
      <c r="J37" s="30" t="str">
        <f t="shared" si="16"/>
        <v>-</v>
      </c>
      <c r="K37" s="45" t="str">
        <f t="shared" si="17"/>
        <v>-</v>
      </c>
      <c r="L37" s="29">
        <f t="shared" si="18"/>
        <v>320.1</v>
      </c>
      <c r="M37" s="23" t="str">
        <f t="shared" si="19"/>
        <v>-</v>
      </c>
      <c r="N37" s="9" t="str">
        <f t="shared" si="20"/>
        <v>-</v>
      </c>
    </row>
    <row r="38" spans="1:14" ht="12.75">
      <c r="A38" s="69"/>
      <c r="B38" s="7">
        <v>33</v>
      </c>
      <c r="C38" s="8"/>
      <c r="D38" s="8">
        <v>12</v>
      </c>
      <c r="E38" s="8">
        <v>295</v>
      </c>
      <c r="F38" s="8">
        <v>40</v>
      </c>
      <c r="G38" s="18">
        <v>1</v>
      </c>
      <c r="H38" s="20" t="str">
        <f>IF(C38=6,E38*F38*G38/100,"-")</f>
        <v>-</v>
      </c>
      <c r="I38" s="23" t="str">
        <f>IF(C38=8,E38*F38*G38/100,"-")</f>
        <v>-</v>
      </c>
      <c r="J38" s="30" t="str">
        <f>IF(C38=10,E38*F38*G38/100,"-")</f>
        <v>-</v>
      </c>
      <c r="K38" s="45" t="str">
        <f>IF(D38=10,E38*F38*G38/100,"-")</f>
        <v>-</v>
      </c>
      <c r="L38" s="29">
        <f>IF(D38=12,E38*F38*G38/100,"-")</f>
        <v>118</v>
      </c>
      <c r="M38" s="23" t="str">
        <f>IF(D38=16,E38*F38*G38/100,"-")</f>
        <v>-</v>
      </c>
      <c r="N38" s="9" t="str">
        <f>IF(D38=20,E38*F38*G38/100,"-")</f>
        <v>-</v>
      </c>
    </row>
    <row r="39" spans="1:14" ht="12.75">
      <c r="A39" s="69"/>
      <c r="B39" s="7">
        <v>34</v>
      </c>
      <c r="C39" s="8"/>
      <c r="D39" s="8">
        <v>12</v>
      </c>
      <c r="E39" s="8">
        <v>495</v>
      </c>
      <c r="F39" s="8">
        <v>66</v>
      </c>
      <c r="G39" s="18">
        <v>1</v>
      </c>
      <c r="H39" s="20" t="str">
        <f>IF(C39=6,E39*F39*G39/100,"-")</f>
        <v>-</v>
      </c>
      <c r="I39" s="23" t="str">
        <f>IF(C39=8,E39*F39*G39/100,"-")</f>
        <v>-</v>
      </c>
      <c r="J39" s="30" t="str">
        <f>IF(C39=10,E39*F39*G39/100,"-")</f>
        <v>-</v>
      </c>
      <c r="K39" s="45" t="str">
        <f>IF(D39=10,E39*F39*G39/100,"-")</f>
        <v>-</v>
      </c>
      <c r="L39" s="29">
        <f>IF(D39=12,E39*F39*G39/100,"-")</f>
        <v>326.7</v>
      </c>
      <c r="M39" s="23" t="str">
        <f>IF(D39=16,E39*F39*G39/100,"-")</f>
        <v>-</v>
      </c>
      <c r="N39" s="9" t="str">
        <f>IF(D39=20,E39*F39*G39/100,"-")</f>
        <v>-</v>
      </c>
    </row>
    <row r="40" spans="1:14" ht="13.5" thickBot="1">
      <c r="A40" s="69"/>
      <c r="B40" s="7">
        <v>35</v>
      </c>
      <c r="C40" s="8"/>
      <c r="D40" s="8">
        <v>12</v>
      </c>
      <c r="E40" s="8">
        <v>310</v>
      </c>
      <c r="F40" s="8">
        <v>38</v>
      </c>
      <c r="G40" s="18">
        <v>1</v>
      </c>
      <c r="H40" s="20" t="str">
        <f>IF(C40=6,E40*F40*G40/100,"-")</f>
        <v>-</v>
      </c>
      <c r="I40" s="23" t="str">
        <f>IF(C40=8,E40*F40*G40/100,"-")</f>
        <v>-</v>
      </c>
      <c r="J40" s="30" t="str">
        <f>IF(C40=10,E40*F40*G40/100,"-")</f>
        <v>-</v>
      </c>
      <c r="K40" s="45" t="str">
        <f>IF(D40=10,E40*F40*G40/100,"-")</f>
        <v>-</v>
      </c>
      <c r="L40" s="29">
        <f>IF(D40=12,E40*F40*G40/100,"-")</f>
        <v>117.8</v>
      </c>
      <c r="M40" s="23" t="str">
        <f>IF(D40=16,E40*F40*G40/100,"-")</f>
        <v>-</v>
      </c>
      <c r="N40" s="9" t="str">
        <f>IF(D40=20,E40*F40*G40/100,"-")</f>
        <v>-</v>
      </c>
    </row>
    <row r="41" spans="1:14" ht="13.5" thickTop="1">
      <c r="A41" s="70" t="s">
        <v>15</v>
      </c>
      <c r="B41" s="71"/>
      <c r="C41" s="71"/>
      <c r="D41" s="71"/>
      <c r="E41" s="71"/>
      <c r="F41" s="71"/>
      <c r="G41" s="72"/>
      <c r="H41" s="13">
        <f aca="true" t="shared" si="21" ref="H41:N41">SUM(H6:H40)</f>
        <v>52.7</v>
      </c>
      <c r="I41" s="24">
        <f t="shared" si="21"/>
        <v>0</v>
      </c>
      <c r="J41" s="14">
        <f t="shared" si="21"/>
        <v>0</v>
      </c>
      <c r="K41" s="13">
        <f t="shared" si="21"/>
        <v>163.98000000000002</v>
      </c>
      <c r="L41" s="17">
        <f t="shared" si="21"/>
        <v>11493.92</v>
      </c>
      <c r="M41" s="24">
        <f t="shared" si="21"/>
        <v>0</v>
      </c>
      <c r="N41" s="14">
        <f t="shared" si="21"/>
        <v>0</v>
      </c>
    </row>
    <row r="42" spans="1:14" ht="12.75">
      <c r="A42" s="47" t="s">
        <v>16</v>
      </c>
      <c r="B42" s="48"/>
      <c r="C42" s="48"/>
      <c r="D42" s="48"/>
      <c r="E42" s="48"/>
      <c r="F42" s="48"/>
      <c r="G42" s="49"/>
      <c r="H42" s="10">
        <v>0.222</v>
      </c>
      <c r="I42" s="25">
        <v>0.395</v>
      </c>
      <c r="J42" s="11">
        <v>0.617</v>
      </c>
      <c r="K42" s="10">
        <v>0.617</v>
      </c>
      <c r="L42" s="32">
        <v>0.888</v>
      </c>
      <c r="M42" s="25">
        <v>1.58</v>
      </c>
      <c r="N42" s="11">
        <v>2.47</v>
      </c>
    </row>
    <row r="43" spans="1:14" ht="13.5" thickBot="1">
      <c r="A43" s="47" t="s">
        <v>17</v>
      </c>
      <c r="B43" s="48"/>
      <c r="C43" s="48"/>
      <c r="D43" s="48"/>
      <c r="E43" s="48"/>
      <c r="F43" s="48"/>
      <c r="G43" s="49"/>
      <c r="H43" s="15">
        <f aca="true" t="shared" si="22" ref="H43:N43">H41*H42</f>
        <v>11.6994</v>
      </c>
      <c r="I43" s="26">
        <f t="shared" si="22"/>
        <v>0</v>
      </c>
      <c r="J43" s="12">
        <f t="shared" si="22"/>
        <v>0</v>
      </c>
      <c r="K43" s="15">
        <f t="shared" si="22"/>
        <v>101.17566000000001</v>
      </c>
      <c r="L43" s="33">
        <f t="shared" si="22"/>
        <v>10206.60096</v>
      </c>
      <c r="M43" s="26">
        <f t="shared" si="22"/>
        <v>0</v>
      </c>
      <c r="N43" s="12">
        <f t="shared" si="22"/>
        <v>0</v>
      </c>
    </row>
    <row r="44" spans="1:14" ht="14.25" thickBot="1" thickTop="1">
      <c r="A44" s="50" t="s">
        <v>18</v>
      </c>
      <c r="B44" s="51"/>
      <c r="C44" s="51"/>
      <c r="D44" s="51"/>
      <c r="E44" s="51"/>
      <c r="F44" s="51"/>
      <c r="G44" s="52"/>
      <c r="H44" s="53">
        <f>SUM(H43:J43)</f>
        <v>11.6994</v>
      </c>
      <c r="I44" s="54"/>
      <c r="J44" s="55"/>
      <c r="K44" s="53">
        <f>SUM(K43:N43)</f>
        <v>10307.77662</v>
      </c>
      <c r="L44" s="54"/>
      <c r="M44" s="54"/>
      <c r="N44" s="55"/>
    </row>
    <row r="45" spans="1:14" ht="14.25" thickBot="1" thickTop="1">
      <c r="A45" s="64" t="s">
        <v>19</v>
      </c>
      <c r="B45" s="65"/>
      <c r="C45" s="65"/>
      <c r="D45" s="65"/>
      <c r="E45" s="65"/>
      <c r="F45" s="65"/>
      <c r="G45" s="66"/>
      <c r="H45" s="67">
        <f>SUM(H44:N44)</f>
        <v>10319.47602</v>
      </c>
      <c r="I45" s="67"/>
      <c r="J45" s="67"/>
      <c r="K45" s="67"/>
      <c r="L45" s="67"/>
      <c r="M45" s="67"/>
      <c r="N45" s="67"/>
    </row>
    <row r="46" ht="13.5" thickTop="1"/>
  </sheetData>
  <sheetProtection/>
  <mergeCells count="20">
    <mergeCell ref="A45:G45"/>
    <mergeCell ref="H45:N45"/>
    <mergeCell ref="K4:N4"/>
    <mergeCell ref="A6:A40"/>
    <mergeCell ref="A41:G41"/>
    <mergeCell ref="A42:G42"/>
    <mergeCell ref="E4:E5"/>
    <mergeCell ref="F4:F5"/>
    <mergeCell ref="G4:G5"/>
    <mergeCell ref="H4:J4"/>
    <mergeCell ref="A43:G43"/>
    <mergeCell ref="A44:G44"/>
    <mergeCell ref="H44:J44"/>
    <mergeCell ref="K44:N44"/>
    <mergeCell ref="A2:N2"/>
    <mergeCell ref="H3:N3"/>
    <mergeCell ref="A4:A5"/>
    <mergeCell ref="B4:B5"/>
    <mergeCell ref="C4:C5"/>
    <mergeCell ref="D4:D5"/>
  </mergeCells>
  <printOptions gridLines="1"/>
  <pageMargins left="0.7874015748031497" right="0.3937007874015748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Jolanta</cp:lastModifiedBy>
  <cp:lastPrinted>2021-08-17T13:26:35Z</cp:lastPrinted>
  <dcterms:created xsi:type="dcterms:W3CDTF">2009-02-18T11:43:15Z</dcterms:created>
  <dcterms:modified xsi:type="dcterms:W3CDTF">2021-08-17T13:26:40Z</dcterms:modified>
  <cp:category/>
  <cp:version/>
  <cp:contentType/>
  <cp:contentStatus/>
</cp:coreProperties>
</file>